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Small_All_2003" sheetId="1" r:id="rId1"/>
    <sheet name="Small_All_2004" sheetId="2" r:id="rId2"/>
  </sheets>
  <definedNames>
    <definedName name="_xlnm.Print_Area">'Small_All_2003'!$B$1:$Q$27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<sst xmlns="http://schemas.openxmlformats.org/spreadsheetml/2006/main" count="74" uniqueCount="34">
  <si>
    <t>BANGOR HYDRO-ELECTRIC COMPANY</t>
  </si>
  <si>
    <t>Small Standard Offer Group Billing Determinants, All Customers, 2003</t>
  </si>
  <si>
    <t>Class</t>
  </si>
  <si>
    <t>Total Residential</t>
  </si>
  <si>
    <t>Total Small Commercial</t>
  </si>
  <si>
    <t>Total Lighting</t>
  </si>
  <si>
    <t xml:space="preserve">Total Small Class </t>
  </si>
  <si>
    <t>meters</t>
  </si>
  <si>
    <t>energy</t>
  </si>
  <si>
    <t>Jan-03</t>
  </si>
  <si>
    <t>Feb-03</t>
  </si>
  <si>
    <t>Mar-03</t>
  </si>
  <si>
    <t>Apr-03</t>
  </si>
  <si>
    <t>May-03</t>
  </si>
  <si>
    <t>Jun-03</t>
  </si>
  <si>
    <t>Jul-03</t>
  </si>
  <si>
    <t>Aug-03</t>
  </si>
  <si>
    <t>Sep-03</t>
  </si>
  <si>
    <t>Oct-03</t>
  </si>
  <si>
    <t>Nov-03</t>
  </si>
  <si>
    <t>Dec-03</t>
  </si>
  <si>
    <t xml:space="preserve">  </t>
  </si>
  <si>
    <t xml:space="preserve">    Total 2003</t>
  </si>
  <si>
    <t>.</t>
  </si>
  <si>
    <t>Small Standard Offer Group Billing Determinants, All Customers, 2004</t>
  </si>
  <si>
    <t>Total Small Class</t>
  </si>
  <si>
    <t>Jan-04</t>
  </si>
  <si>
    <t>Feb-04</t>
  </si>
  <si>
    <t>Mar-04</t>
  </si>
  <si>
    <t>Apr-04</t>
  </si>
  <si>
    <t>May-04</t>
  </si>
  <si>
    <t>Jun-04</t>
  </si>
  <si>
    <t>Jul-04</t>
  </si>
  <si>
    <t>YTD 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</si>
</sst>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\-yy"/>
    <numFmt numFmtId="166" formatCode="#,##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0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164" fontId="5" fillId="0" borderId="1" xfId="0" applyNumberFormat="1" applyFont="1" applyAlignment="1">
      <alignment/>
    </xf>
    <xf numFmtId="164" fontId="5" fillId="0" borderId="2" xfId="0" applyNumberFormat="1" applyFont="1" applyAlignment="1">
      <alignment/>
    </xf>
    <xf numFmtId="164" fontId="1" fillId="0" borderId="2" xfId="0" applyNumberFormat="1" applyFont="1" applyAlignment="1">
      <alignment/>
    </xf>
    <xf numFmtId="164" fontId="5" fillId="0" borderId="3" xfId="0" applyNumberFormat="1" applyFont="1" applyAlignment="1">
      <alignment/>
    </xf>
    <xf numFmtId="164" fontId="5" fillId="0" borderId="3" xfId="0" applyNumberFormat="1" applyFont="1" applyAlignment="1">
      <alignment/>
    </xf>
    <xf numFmtId="166" fontId="5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6" fontId="5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5" fillId="0" borderId="2" xfId="0" applyNumberFormat="1" applyFont="1" applyAlignment="1">
      <alignment/>
    </xf>
    <xf numFmtId="166" fontId="1" fillId="0" borderId="2" xfId="0" applyNumberFormat="1" applyFont="1" applyAlignment="1">
      <alignment/>
    </xf>
    <xf numFmtId="164" fontId="5" fillId="2" borderId="4" xfId="0" applyNumberFormat="1" applyFont="1" applyFill="1" applyAlignment="1">
      <alignment/>
    </xf>
    <xf numFmtId="164" fontId="5" fillId="2" borderId="5" xfId="0" applyNumberFormat="1" applyFont="1" applyFill="1" applyAlignment="1">
      <alignment/>
    </xf>
    <xf numFmtId="166" fontId="5" fillId="2" borderId="5" xfId="0" applyNumberFormat="1" applyFont="1" applyFill="1" applyAlignment="1">
      <alignment/>
    </xf>
    <xf numFmtId="166" fontId="1" fillId="2" borderId="5" xfId="0" applyNumberFormat="1" applyFont="1" applyFill="1" applyAlignment="1">
      <alignment/>
    </xf>
    <xf numFmtId="164" fontId="1" fillId="2" borderId="3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 horizontal="right"/>
    </xf>
    <xf numFmtId="166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/>
    </xf>
    <xf numFmtId="164" fontId="5" fillId="2" borderId="3" xfId="0" applyNumberFormat="1" applyFont="1" applyFill="1" applyAlignment="1">
      <alignment/>
    </xf>
    <xf numFmtId="166" fontId="1" fillId="2" borderId="0" xfId="0" applyNumberFormat="1" applyFont="1" applyFill="1" applyAlignment="1">
      <alignment horizontal="right"/>
    </xf>
    <xf numFmtId="166" fontId="5" fillId="2" borderId="0" xfId="0" applyNumberFormat="1" applyFont="1" applyFill="1" applyAlignment="1">
      <alignment/>
    </xf>
    <xf numFmtId="166" fontId="1" fillId="2" borderId="0" xfId="0" applyNumberFormat="1" applyFont="1" applyFill="1" applyAlignment="1">
      <alignment/>
    </xf>
    <xf numFmtId="164" fontId="5" fillId="3" borderId="5" xfId="0" applyNumberFormat="1" applyFont="1" applyFill="1" applyAlignment="1">
      <alignment/>
    </xf>
    <xf numFmtId="164" fontId="1" fillId="3" borderId="5" xfId="0" applyNumberFormat="1" applyFont="1" applyFill="1" applyAlignment="1">
      <alignment/>
    </xf>
    <xf numFmtId="164" fontId="5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164" fontId="5" fillId="0" borderId="1" xfId="0" applyNumberFormat="1" applyFont="1" applyAlignment="1">
      <alignment/>
    </xf>
    <xf numFmtId="164" fontId="5" fillId="0" borderId="2" xfId="0" applyNumberFormat="1" applyFont="1" applyAlignment="1">
      <alignment/>
    </xf>
    <xf numFmtId="164" fontId="5" fillId="0" borderId="3" xfId="0" applyNumberFormat="1" applyFont="1" applyAlignment="1">
      <alignment/>
    </xf>
    <xf numFmtId="164" fontId="5" fillId="0" borderId="3" xfId="0" applyNumberFormat="1" applyFont="1" applyAlignment="1">
      <alignment/>
    </xf>
    <xf numFmtId="166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/>
    </xf>
    <xf numFmtId="166" fontId="5" fillId="0" borderId="2" xfId="0" applyNumberFormat="1" applyFont="1" applyAlignment="1">
      <alignment/>
    </xf>
    <xf numFmtId="164" fontId="5" fillId="2" borderId="4" xfId="0" applyNumberFormat="1" applyFont="1" applyFill="1" applyAlignment="1">
      <alignment/>
    </xf>
    <xf numFmtId="164" fontId="5" fillId="2" borderId="5" xfId="0" applyNumberFormat="1" applyFont="1" applyFill="1" applyAlignment="1">
      <alignment/>
    </xf>
    <xf numFmtId="166" fontId="5" fillId="2" borderId="5" xfId="0" applyNumberFormat="1" applyFont="1" applyFill="1" applyAlignment="1">
      <alignment/>
    </xf>
    <xf numFmtId="164" fontId="5" fillId="2" borderId="3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6" fontId="5" fillId="2" borderId="0" xfId="0" applyNumberFormat="1" applyFont="1" applyFill="1" applyAlignment="1">
      <alignment horizontal="right"/>
    </xf>
    <xf numFmtId="164" fontId="5" fillId="2" borderId="3" xfId="0" applyNumberFormat="1" applyFont="1" applyFill="1" applyAlignment="1">
      <alignment/>
    </xf>
    <xf numFmtId="166" fontId="5" fillId="2" borderId="0" xfId="0" applyNumberFormat="1" applyFont="1" applyFill="1" applyAlignment="1">
      <alignment/>
    </xf>
    <xf numFmtId="164" fontId="5" fillId="0" borderId="5" xfId="0" applyNumberFormat="1" applyFont="1" applyAlignment="1">
      <alignment/>
    </xf>
    <xf numFmtId="164" fontId="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D28"/>
  <sheetViews>
    <sheetView defaultGridColor="0" zoomScale="87" zoomScaleNormal="87" colorId="22" workbookViewId="0" topLeftCell="A1">
      <pane topLeftCell="H1" activePane="topLeft" state="split"/>
      <selection pane="topLeft" activeCell="A1" sqref="A1"/>
    </sheetView>
  </sheetViews>
  <sheetFormatPr defaultColWidth="8.88671875" defaultRowHeight="15"/>
  <cols>
    <col min="1" max="1" width="2.6640625" style="1" customWidth="1"/>
    <col min="2" max="2" width="6.6640625" style="3" customWidth="1"/>
    <col min="3" max="4" width="1.66796875" style="3" customWidth="1"/>
    <col min="5" max="5" width="6.6640625" style="3" customWidth="1"/>
    <col min="6" max="17" width="8.6640625" style="3" customWidth="1"/>
    <col min="18" max="18" width="11.6640625" style="3" customWidth="1"/>
    <col min="19" max="19" width="1.66796875" style="3" customWidth="1"/>
    <col min="20" max="256" width="9.6640625" style="3" customWidth="1"/>
  </cols>
  <sheetData>
    <row r="1" spans="2:5" ht="13.5">
      <c r="B1" s="2" t="s">
        <v>0</v>
      </c>
      <c r="C1" s="2"/>
      <c r="D1" s="2"/>
      <c r="E1" s="2"/>
    </row>
    <row r="2" spans="2:5" ht="13.5">
      <c r="B2" s="2"/>
      <c r="C2" s="2"/>
      <c r="D2" s="2"/>
      <c r="E2" s="2"/>
    </row>
    <row r="3" spans="2:5" ht="13.5">
      <c r="B3" s="2" t="s">
        <v>1</v>
      </c>
      <c r="C3" s="2"/>
      <c r="D3" s="2"/>
      <c r="E3" s="2"/>
    </row>
    <row r="4" spans="2:18" ht="13.5">
      <c r="B4" s="2"/>
      <c r="C4" s="2"/>
      <c r="D4" s="2"/>
      <c r="E4" s="2"/>
      <c r="R4" s="3" t="s">
        <v>21</v>
      </c>
    </row>
    <row r="5" spans="2:18" ht="13.5">
      <c r="B5" s="4" t="s">
        <v>2</v>
      </c>
      <c r="C5" s="5"/>
      <c r="E5" s="4"/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6" t="s">
        <v>19</v>
      </c>
      <c r="Q5" s="6" t="s">
        <v>20</v>
      </c>
      <c r="R5" s="7" t="s">
        <v>22</v>
      </c>
    </row>
    <row r="6" spans="2:19" ht="13.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  <c r="S6" s="11"/>
    </row>
    <row r="7" spans="2:19" ht="13.5">
      <c r="B7" s="12" t="s">
        <v>3</v>
      </c>
      <c r="F7" s="6"/>
      <c r="G7" s="6"/>
      <c r="H7" s="6"/>
      <c r="I7" s="6"/>
      <c r="J7" s="6"/>
      <c r="K7" s="6"/>
      <c r="L7" s="6"/>
      <c r="M7" s="6"/>
      <c r="N7" s="6"/>
      <c r="O7" s="13"/>
      <c r="P7" s="13"/>
      <c r="Q7" s="13"/>
      <c r="R7" s="14"/>
      <c r="S7" s="11"/>
    </row>
    <row r="8" spans="2:19" ht="13.5">
      <c r="B8" s="12"/>
      <c r="E8" s="3" t="s">
        <v>7</v>
      </c>
      <c r="F8" s="15">
        <v>94166</v>
      </c>
      <c r="G8" s="15">
        <v>89547</v>
      </c>
      <c r="H8" s="15">
        <v>94054</v>
      </c>
      <c r="I8" s="15">
        <v>94170</v>
      </c>
      <c r="J8" s="15">
        <v>94892</v>
      </c>
      <c r="K8" s="15">
        <v>96065</v>
      </c>
      <c r="L8" s="15">
        <v>96724</v>
      </c>
      <c r="M8" s="15">
        <v>96974</v>
      </c>
      <c r="N8" s="15">
        <v>97190</v>
      </c>
      <c r="O8" s="15">
        <v>97214</v>
      </c>
      <c r="P8" s="15">
        <v>82677</v>
      </c>
      <c r="Q8" s="15">
        <v>95566</v>
      </c>
      <c r="R8" s="16">
        <f>AVERAGE(F8:Q8)</f>
        <v>94103.25</v>
      </c>
      <c r="S8" s="11"/>
    </row>
    <row r="9" spans="2:19" ht="13.5">
      <c r="B9" s="12"/>
      <c r="E9" s="3" t="s">
        <v>8</v>
      </c>
      <c r="F9" s="15">
        <v>61423392</v>
      </c>
      <c r="G9" s="15">
        <v>52686976</v>
      </c>
      <c r="H9" s="15">
        <v>51878040</v>
      </c>
      <c r="I9" s="15">
        <v>45997935</v>
      </c>
      <c r="J9" s="15">
        <v>45648317</v>
      </c>
      <c r="K9" s="15">
        <v>42498859</v>
      </c>
      <c r="L9" s="15">
        <v>46107759</v>
      </c>
      <c r="M9" s="15">
        <v>49146016</v>
      </c>
      <c r="N9" s="15">
        <v>46343717</v>
      </c>
      <c r="O9" s="15">
        <v>47613959</v>
      </c>
      <c r="P9" s="15">
        <v>38199076</v>
      </c>
      <c r="Q9" s="15">
        <v>56393509</v>
      </c>
      <c r="R9" s="16">
        <f>SUM(F9:Q9)</f>
        <v>583937555</v>
      </c>
      <c r="S9" s="11"/>
    </row>
    <row r="10" spans="2:19" ht="13.5">
      <c r="B10" s="12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  <c r="S10" s="11"/>
    </row>
    <row r="11" spans="2:19" ht="13.5">
      <c r="B11" s="8"/>
      <c r="C11" s="9"/>
      <c r="D11" s="9"/>
      <c r="E11" s="9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1"/>
    </row>
    <row r="12" spans="2:19" ht="13.5">
      <c r="B12" s="12" t="s">
        <v>4</v>
      </c>
      <c r="F12" s="6"/>
      <c r="G12" s="6"/>
      <c r="H12" s="6"/>
      <c r="I12" s="6"/>
      <c r="J12" s="6"/>
      <c r="K12" s="6"/>
      <c r="L12" s="6"/>
      <c r="M12" s="6"/>
      <c r="N12" s="6"/>
      <c r="O12" s="13"/>
      <c r="P12" s="13"/>
      <c r="Q12" s="13"/>
      <c r="R12" s="14"/>
      <c r="S12" s="11"/>
    </row>
    <row r="13" spans="2:19" ht="13.5">
      <c r="B13" s="12"/>
      <c r="E13" s="3" t="s">
        <v>7</v>
      </c>
      <c r="F13" s="15">
        <v>14548</v>
      </c>
      <c r="G13" s="15">
        <v>13901</v>
      </c>
      <c r="H13" s="15">
        <v>14534</v>
      </c>
      <c r="I13" s="15">
        <v>14576</v>
      </c>
      <c r="J13" s="15">
        <v>14679</v>
      </c>
      <c r="K13" s="15">
        <v>14825</v>
      </c>
      <c r="L13" s="15">
        <v>14888</v>
      </c>
      <c r="M13" s="15">
        <v>14855</v>
      </c>
      <c r="N13" s="15">
        <v>14846</v>
      </c>
      <c r="O13" s="15">
        <v>14845</v>
      </c>
      <c r="P13" s="15">
        <v>12546</v>
      </c>
      <c r="Q13" s="15">
        <v>14683</v>
      </c>
      <c r="R13" s="16">
        <f>AVERAGE(F13:Q13)</f>
        <v>14477.166666666666</v>
      </c>
      <c r="S13" s="11"/>
    </row>
    <row r="14" spans="2:19" ht="13.5">
      <c r="B14" s="12"/>
      <c r="E14" s="3" t="s">
        <v>8</v>
      </c>
      <c r="F14" s="15">
        <v>17197338</v>
      </c>
      <c r="G14" s="15">
        <v>15933159</v>
      </c>
      <c r="H14" s="15">
        <v>15503062</v>
      </c>
      <c r="I14" s="15">
        <v>13696724</v>
      </c>
      <c r="J14" s="15">
        <v>13660711</v>
      </c>
      <c r="K14" s="15">
        <v>13345896</v>
      </c>
      <c r="L14" s="15">
        <v>15024761</v>
      </c>
      <c r="M14" s="15">
        <v>16091834</v>
      </c>
      <c r="N14" s="15">
        <v>15253920</v>
      </c>
      <c r="O14" s="15">
        <v>15597601</v>
      </c>
      <c r="P14" s="15">
        <v>11121630</v>
      </c>
      <c r="Q14" s="15">
        <v>15683856</v>
      </c>
      <c r="R14" s="16">
        <f>SUM(F14:Q14)</f>
        <v>178110492</v>
      </c>
      <c r="S14" s="11"/>
    </row>
    <row r="15" spans="2:19" ht="13.5">
      <c r="B15" s="1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1"/>
    </row>
    <row r="16" spans="2:19" ht="13.5">
      <c r="B16" s="8"/>
      <c r="C16" s="9"/>
      <c r="D16" s="9"/>
      <c r="E16" s="9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1"/>
    </row>
    <row r="17" spans="2:19" ht="13.5">
      <c r="B17" s="12" t="s">
        <v>5</v>
      </c>
      <c r="F17" s="6"/>
      <c r="G17" s="6"/>
      <c r="H17" s="6"/>
      <c r="I17" s="6"/>
      <c r="J17" s="6"/>
      <c r="K17" s="6"/>
      <c r="L17" s="6"/>
      <c r="M17" s="6"/>
      <c r="N17" s="6"/>
      <c r="O17" s="13"/>
      <c r="P17" s="13"/>
      <c r="Q17" s="13"/>
      <c r="R17" s="14"/>
      <c r="S17" s="11"/>
    </row>
    <row r="18" spans="2:19" ht="13.5">
      <c r="B18" s="12"/>
      <c r="E18" s="3" t="s">
        <v>7</v>
      </c>
      <c r="F18" s="15">
        <v>4312</v>
      </c>
      <c r="G18" s="15">
        <v>4090</v>
      </c>
      <c r="H18" s="15">
        <v>4301</v>
      </c>
      <c r="I18" s="15">
        <v>4291</v>
      </c>
      <c r="J18" s="15">
        <v>4307</v>
      </c>
      <c r="K18" s="15">
        <v>4303</v>
      </c>
      <c r="L18" s="15">
        <v>4313</v>
      </c>
      <c r="M18" s="15">
        <v>4313</v>
      </c>
      <c r="N18" s="15">
        <v>4310</v>
      </c>
      <c r="O18" s="15">
        <v>4299</v>
      </c>
      <c r="P18" s="15">
        <v>3529</v>
      </c>
      <c r="Q18" s="15">
        <v>4294</v>
      </c>
      <c r="R18" s="16">
        <f>AVERAGE(F18:Q18)</f>
        <v>4221.833333333333</v>
      </c>
      <c r="S18" s="11"/>
    </row>
    <row r="19" spans="2:19" ht="13.5">
      <c r="B19" s="12"/>
      <c r="E19" s="3" t="s">
        <v>8</v>
      </c>
      <c r="F19" s="15">
        <v>754050</v>
      </c>
      <c r="G19" s="15">
        <v>710802</v>
      </c>
      <c r="H19" s="15">
        <v>731682</v>
      </c>
      <c r="I19" s="15">
        <v>731388</v>
      </c>
      <c r="J19" s="15">
        <v>731150</v>
      </c>
      <c r="K19" s="15">
        <v>732523</v>
      </c>
      <c r="L19" s="15">
        <v>733548</v>
      </c>
      <c r="M19" s="15">
        <v>732367</v>
      </c>
      <c r="N19" s="15">
        <v>734048</v>
      </c>
      <c r="O19" s="15">
        <v>808240</v>
      </c>
      <c r="P19" s="15">
        <v>589448</v>
      </c>
      <c r="Q19" s="15">
        <v>798665</v>
      </c>
      <c r="R19" s="16">
        <f>SUM(F19:Q19)</f>
        <v>8787911</v>
      </c>
      <c r="S19" s="11"/>
    </row>
    <row r="20" spans="2:19" ht="13.5">
      <c r="B20" s="12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1"/>
    </row>
    <row r="21" spans="2:19" ht="13.5">
      <c r="B21" s="19"/>
      <c r="C21" s="20"/>
      <c r="D21" s="20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2"/>
      <c r="S21" s="11"/>
    </row>
    <row r="22" spans="2:19" ht="13.5">
      <c r="B22" s="23" t="s">
        <v>6</v>
      </c>
      <c r="C22" s="24"/>
      <c r="D22" s="24"/>
      <c r="E22" s="24"/>
      <c r="F22" s="25" t="s">
        <v>9</v>
      </c>
      <c r="G22" s="25" t="s">
        <v>10</v>
      </c>
      <c r="H22" s="25" t="s">
        <v>11</v>
      </c>
      <c r="I22" s="25" t="s">
        <v>12</v>
      </c>
      <c r="J22" s="25" t="s">
        <v>13</v>
      </c>
      <c r="K22" s="25" t="s">
        <v>14</v>
      </c>
      <c r="L22" s="25" t="s">
        <v>15</v>
      </c>
      <c r="M22" s="25" t="s">
        <v>16</v>
      </c>
      <c r="N22" s="25" t="s">
        <v>17</v>
      </c>
      <c r="O22" s="26" t="s">
        <v>18</v>
      </c>
      <c r="P22" s="26" t="s">
        <v>19</v>
      </c>
      <c r="Q22" s="26" t="s">
        <v>20</v>
      </c>
      <c r="R22" s="27" t="s">
        <v>22</v>
      </c>
      <c r="S22" s="11"/>
    </row>
    <row r="23" spans="2:19" ht="13.5">
      <c r="B23" s="28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6"/>
      <c r="Q23" s="26"/>
      <c r="R23" s="29"/>
      <c r="S23" s="11"/>
    </row>
    <row r="24" spans="2:19" ht="13.5">
      <c r="B24" s="28"/>
      <c r="C24" s="24"/>
      <c r="D24" s="24"/>
      <c r="E24" s="24" t="s">
        <v>7</v>
      </c>
      <c r="F24" s="30">
        <f>+F8+F13+F18</f>
        <v>113026</v>
      </c>
      <c r="G24" s="30">
        <f>+G8+G13+G18</f>
        <v>107538</v>
      </c>
      <c r="H24" s="30">
        <f>+H8+H13+H18</f>
        <v>112889</v>
      </c>
      <c r="I24" s="30">
        <f>+I8+I13+I18</f>
        <v>113037</v>
      </c>
      <c r="J24" s="30">
        <f>+J8+J13+J18</f>
        <v>113878</v>
      </c>
      <c r="K24" s="30">
        <f>+K8+K13+K18</f>
        <v>115193</v>
      </c>
      <c r="L24" s="30">
        <f>+L8+L13+L18</f>
        <v>115925</v>
      </c>
      <c r="M24" s="30">
        <f>+M8+M13+M18</f>
        <v>116142</v>
      </c>
      <c r="N24" s="30">
        <f>+N8+N13+N18</f>
        <v>116346</v>
      </c>
      <c r="O24" s="30">
        <f>+O8+O13+O18</f>
        <v>116358</v>
      </c>
      <c r="P24" s="30">
        <f>+P8+P13+P18</f>
        <v>98752</v>
      </c>
      <c r="Q24" s="30">
        <f>+Q8+Q13+Q18</f>
        <v>114543</v>
      </c>
      <c r="R24" s="31">
        <f>AVERAGE(F24:Q24)</f>
        <v>112802.25</v>
      </c>
      <c r="S24" s="11"/>
    </row>
    <row r="25" spans="2:19" ht="13.5">
      <c r="B25" s="28"/>
      <c r="C25" s="24"/>
      <c r="D25" s="24"/>
      <c r="E25" s="24" t="s">
        <v>8</v>
      </c>
      <c r="F25" s="30">
        <f>+F9+F14+F19</f>
        <v>79374780</v>
      </c>
      <c r="G25" s="30">
        <f>+G9+G14+G19</f>
        <v>69330937</v>
      </c>
      <c r="H25" s="30">
        <f>+H9+H14+H19</f>
        <v>68112784</v>
      </c>
      <c r="I25" s="30">
        <f>+I9+I14+I19</f>
        <v>60426047</v>
      </c>
      <c r="J25" s="30">
        <f>+J9+J14+J19</f>
        <v>60040178</v>
      </c>
      <c r="K25" s="30">
        <f>+K9+K14+K19</f>
        <v>56577278</v>
      </c>
      <c r="L25" s="30">
        <f>+L9+L14+L19</f>
        <v>61866068</v>
      </c>
      <c r="M25" s="30">
        <f>+M9+M14+M19</f>
        <v>65970217</v>
      </c>
      <c r="N25" s="30">
        <f>+N9+N14+N19</f>
        <v>62331685</v>
      </c>
      <c r="O25" s="30">
        <f>+O9+O14+O19</f>
        <v>64019800</v>
      </c>
      <c r="P25" s="30">
        <f>+P9+P14+P19</f>
        <v>49910154</v>
      </c>
      <c r="Q25" s="30">
        <f>+Q9+Q14+Q19</f>
        <v>72876030</v>
      </c>
      <c r="R25" s="31">
        <f>SUM(F25:Q25)</f>
        <v>770835958</v>
      </c>
      <c r="S25" s="11"/>
    </row>
    <row r="26" spans="2:19" ht="13.5">
      <c r="B26" s="28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7"/>
      <c r="S26" s="11"/>
    </row>
    <row r="27" spans="2:30" ht="13.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  <c r="S27" s="34" t="s">
        <v>23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</row>
    <row r="28" spans="2:30" ht="13.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</row>
  </sheetData>
  <sheetProtection/>
  <printOptions horizontalCentered="1" verticalCentered="1"/>
  <pageMargins left="0.2" right="0.2" top="0.5" bottom="0.5" header="0" footer="0"/>
  <pageSetup orientation="landscape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B1:IV77"/>
  <sheetViews>
    <sheetView tabSelected="1" defaultGridColor="0" zoomScale="87" zoomScaleNormal="87" colorId="22" workbookViewId="0" topLeftCell="H1">
      <pane topLeftCell="H1" activePane="topLeft" state="split"/>
      <selection pane="topLeft" activeCell="N27" sqref="N27"/>
    </sheetView>
  </sheetViews>
  <sheetFormatPr defaultColWidth="8.88671875" defaultRowHeight="15"/>
  <cols>
    <col min="1" max="1" width="2.6640625" style="36" customWidth="1"/>
    <col min="2" max="2" width="9.6640625" style="36" customWidth="1"/>
    <col min="3" max="4" width="1.66796875" style="36" customWidth="1"/>
    <col min="5" max="5" width="9.6640625" style="36" customWidth="1"/>
    <col min="6" max="12" width="8.6640625" style="36" customWidth="1"/>
    <col min="13" max="13" width="10.6640625" style="36" customWidth="1"/>
    <col min="14" max="14" width="1.66796875" style="36" customWidth="1"/>
    <col min="15" max="256" width="9.6640625" style="36" customWidth="1"/>
  </cols>
  <sheetData>
    <row r="1" spans="2:256" ht="13.5">
      <c r="B1" s="37" t="s">
        <v>0</v>
      </c>
      <c r="C1" s="37"/>
      <c r="D1" s="37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2:256" ht="13.5">
      <c r="B2" s="37"/>
      <c r="C2" s="37"/>
      <c r="D2" s="37"/>
      <c r="E2" s="37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2:256" ht="13.5">
      <c r="B3" s="37" t="s">
        <v>24</v>
      </c>
      <c r="C3" s="37"/>
      <c r="D3" s="37"/>
      <c r="E3" s="37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2:256" ht="13.5">
      <c r="B4" s="37"/>
      <c r="C4" s="37"/>
      <c r="D4" s="37"/>
      <c r="E4" s="37"/>
      <c r="F4" s="38"/>
      <c r="G4" s="38"/>
      <c r="H4" s="38"/>
      <c r="I4" s="38"/>
      <c r="J4" s="38"/>
      <c r="K4" s="38"/>
      <c r="L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2:256" ht="13.5">
      <c r="B5" s="39" t="s">
        <v>2</v>
      </c>
      <c r="C5" s="40"/>
      <c r="D5" s="38"/>
      <c r="E5" s="39"/>
      <c r="F5" s="41" t="s">
        <v>26</v>
      </c>
      <c r="G5" s="41" t="s">
        <v>27</v>
      </c>
      <c r="H5" s="41" t="s">
        <v>28</v>
      </c>
      <c r="I5" s="41" t="s">
        <v>29</v>
      </c>
      <c r="J5" s="41" t="s">
        <v>30</v>
      </c>
      <c r="K5" s="41" t="s">
        <v>31</v>
      </c>
      <c r="L5" s="41" t="s">
        <v>32</v>
      </c>
      <c r="M5" s="42" t="s">
        <v>33</v>
      </c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2:256" ht="13.5"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2:256" ht="13.5">
      <c r="B7" s="46" t="s">
        <v>3</v>
      </c>
      <c r="C7" s="38"/>
      <c r="D7" s="38"/>
      <c r="E7" s="38"/>
      <c r="F7" s="47"/>
      <c r="G7" s="47"/>
      <c r="H7" s="47"/>
      <c r="I7" s="47"/>
      <c r="J7" s="47"/>
      <c r="K7" s="47"/>
      <c r="L7" s="47"/>
      <c r="M7" s="47"/>
      <c r="N7" s="45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2:256" ht="13.5">
      <c r="B8" s="46"/>
      <c r="C8" s="38"/>
      <c r="D8" s="38"/>
      <c r="E8" s="38" t="s">
        <v>7</v>
      </c>
      <c r="F8" s="48">
        <v>95431</v>
      </c>
      <c r="G8" s="48">
        <v>90697</v>
      </c>
      <c r="H8" s="48">
        <v>95568</v>
      </c>
      <c r="I8" s="48">
        <v>95562</v>
      </c>
      <c r="J8" s="48">
        <v>86870</v>
      </c>
      <c r="K8" s="48">
        <v>97910</v>
      </c>
      <c r="L8" s="48">
        <v>98038</v>
      </c>
      <c r="M8" s="48"/>
      <c r="N8" s="45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2:256" ht="13.5">
      <c r="B9" s="46"/>
      <c r="C9" s="38"/>
      <c r="D9" s="38"/>
      <c r="E9" s="38" t="s">
        <v>8</v>
      </c>
      <c r="F9" s="48">
        <v>63379630</v>
      </c>
      <c r="G9" s="48">
        <v>52507947</v>
      </c>
      <c r="H9" s="48">
        <v>55619243</v>
      </c>
      <c r="I9" s="48">
        <v>47711339</v>
      </c>
      <c r="J9" s="48">
        <v>41112368</v>
      </c>
      <c r="K9" s="48">
        <v>49569483</v>
      </c>
      <c r="L9" s="48">
        <v>44090269</v>
      </c>
      <c r="M9" s="48">
        <f>SUM(F9:L9)</f>
        <v>353990279</v>
      </c>
      <c r="N9" s="45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2:256" ht="13.5">
      <c r="B10" s="46"/>
      <c r="C10" s="38"/>
      <c r="D10" s="38"/>
      <c r="E10" s="38"/>
      <c r="F10" s="48"/>
      <c r="G10" s="48"/>
      <c r="H10" s="48"/>
      <c r="I10" s="48"/>
      <c r="J10" s="48"/>
      <c r="K10" s="48"/>
      <c r="L10" s="48"/>
      <c r="M10" s="48"/>
      <c r="N10" s="45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2:256" ht="13.5">
      <c r="B11" s="43"/>
      <c r="C11" s="44"/>
      <c r="D11" s="44"/>
      <c r="E11" s="44"/>
      <c r="F11" s="49"/>
      <c r="G11" s="49"/>
      <c r="H11" s="49"/>
      <c r="I11" s="49"/>
      <c r="J11" s="49"/>
      <c r="K11" s="49"/>
      <c r="L11" s="49"/>
      <c r="M11" s="49"/>
      <c r="N11" s="45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2:256" ht="13.5">
      <c r="B12" s="46" t="s">
        <v>4</v>
      </c>
      <c r="C12" s="38"/>
      <c r="D12" s="38"/>
      <c r="E12" s="38"/>
      <c r="F12" s="47"/>
      <c r="G12" s="47"/>
      <c r="H12" s="47"/>
      <c r="I12" s="47"/>
      <c r="J12" s="47"/>
      <c r="K12" s="47"/>
      <c r="L12" s="47"/>
      <c r="M12" s="47"/>
      <c r="N12" s="45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2:256" ht="13.5">
      <c r="B13" s="46"/>
      <c r="C13" s="38"/>
      <c r="D13" s="38"/>
      <c r="E13" s="38" t="s">
        <v>7</v>
      </c>
      <c r="F13" s="48">
        <v>14646</v>
      </c>
      <c r="G13" s="48">
        <v>13967</v>
      </c>
      <c r="H13" s="48">
        <v>14597</v>
      </c>
      <c r="I13" s="48">
        <v>14595</v>
      </c>
      <c r="J13" s="48">
        <v>13128</v>
      </c>
      <c r="K13" s="48">
        <v>14927</v>
      </c>
      <c r="L13" s="48">
        <v>14971</v>
      </c>
      <c r="M13" s="48"/>
      <c r="N13" s="45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2:256" ht="13.5">
      <c r="B14" s="46"/>
      <c r="C14" s="38"/>
      <c r="D14" s="38"/>
      <c r="E14" s="38" t="s">
        <v>8</v>
      </c>
      <c r="F14" s="48">
        <v>16921035</v>
      </c>
      <c r="G14" s="48">
        <v>15415939</v>
      </c>
      <c r="H14" s="48">
        <v>16448494</v>
      </c>
      <c r="I14" s="48">
        <v>13500236</v>
      </c>
      <c r="J14" s="48">
        <v>11472110</v>
      </c>
      <c r="K14" s="48">
        <v>15293927</v>
      </c>
      <c r="L14" s="48">
        <v>14001773</v>
      </c>
      <c r="M14" s="48">
        <f>SUM(F14:L14)</f>
        <v>103053514</v>
      </c>
      <c r="N14" s="45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2:256" ht="13.5">
      <c r="B15" s="46"/>
      <c r="C15" s="38"/>
      <c r="D15" s="38"/>
      <c r="E15" s="38"/>
      <c r="F15" s="48"/>
      <c r="G15" s="48"/>
      <c r="H15" s="48"/>
      <c r="I15" s="48"/>
      <c r="J15" s="48"/>
      <c r="K15" s="48"/>
      <c r="L15" s="48"/>
      <c r="M15" s="48"/>
      <c r="N15" s="45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2:256" ht="13.5">
      <c r="B16" s="43"/>
      <c r="C16" s="44"/>
      <c r="D16" s="44"/>
      <c r="E16" s="44"/>
      <c r="F16" s="49"/>
      <c r="G16" s="49"/>
      <c r="H16" s="49"/>
      <c r="I16" s="49"/>
      <c r="J16" s="49"/>
      <c r="K16" s="49"/>
      <c r="L16" s="49"/>
      <c r="M16" s="49"/>
      <c r="N16" s="45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2:256" ht="13.5">
      <c r="B17" s="46" t="s">
        <v>5</v>
      </c>
      <c r="C17" s="38"/>
      <c r="D17" s="38"/>
      <c r="E17" s="38"/>
      <c r="F17" s="47"/>
      <c r="G17" s="47"/>
      <c r="H17" s="47"/>
      <c r="I17" s="47"/>
      <c r="J17" s="47"/>
      <c r="K17" s="47"/>
      <c r="L17" s="47"/>
      <c r="M17" s="47"/>
      <c r="N17" s="45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2:256" ht="13.5">
      <c r="B18" s="46"/>
      <c r="C18" s="38"/>
      <c r="D18" s="38"/>
      <c r="E18" s="38" t="s">
        <v>7</v>
      </c>
      <c r="F18" s="48">
        <v>4317</v>
      </c>
      <c r="G18" s="48">
        <v>4112</v>
      </c>
      <c r="H18" s="48">
        <v>4334</v>
      </c>
      <c r="I18" s="48">
        <v>4325</v>
      </c>
      <c r="J18" s="48">
        <v>3783</v>
      </c>
      <c r="K18" s="48">
        <v>4340</v>
      </c>
      <c r="L18" s="48">
        <v>4343</v>
      </c>
      <c r="M18" s="48"/>
      <c r="N18" s="45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2:256" ht="13.5">
      <c r="B19" s="46"/>
      <c r="C19" s="38"/>
      <c r="D19" s="38"/>
      <c r="E19" s="38" t="s">
        <v>8</v>
      </c>
      <c r="F19" s="48">
        <v>756914</v>
      </c>
      <c r="G19" s="48">
        <v>710323</v>
      </c>
      <c r="H19" s="48">
        <v>809893</v>
      </c>
      <c r="I19" s="48">
        <v>732939</v>
      </c>
      <c r="J19" s="48">
        <v>656506</v>
      </c>
      <c r="K19" s="48">
        <v>810975</v>
      </c>
      <c r="L19" s="48">
        <v>732311</v>
      </c>
      <c r="M19" s="48">
        <f>SUM(F19:L19)</f>
        <v>5209861</v>
      </c>
      <c r="N19" s="45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2:256" ht="13.5">
      <c r="B20" s="46"/>
      <c r="C20" s="38"/>
      <c r="D20" s="38"/>
      <c r="E20" s="38"/>
      <c r="F20" s="48"/>
      <c r="G20" s="48"/>
      <c r="H20" s="48"/>
      <c r="I20" s="48"/>
      <c r="J20" s="48"/>
      <c r="K20" s="48"/>
      <c r="L20" s="48"/>
      <c r="M20" s="48"/>
      <c r="N20" s="45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2:256" ht="13.5">
      <c r="B21" s="50"/>
      <c r="C21" s="51"/>
      <c r="D21" s="51"/>
      <c r="E21" s="51"/>
      <c r="F21" s="52"/>
      <c r="G21" s="52"/>
      <c r="H21" s="52"/>
      <c r="I21" s="52"/>
      <c r="J21" s="52"/>
      <c r="K21" s="52"/>
      <c r="L21" s="52"/>
      <c r="M21" s="52"/>
      <c r="N21" s="45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2:256" ht="13.5">
      <c r="B22" s="53" t="s">
        <v>25</v>
      </c>
      <c r="C22" s="54"/>
      <c r="D22" s="54"/>
      <c r="E22" s="54"/>
      <c r="F22" s="55" t="s">
        <v>26</v>
      </c>
      <c r="G22" s="55" t="s">
        <v>27</v>
      </c>
      <c r="H22" s="55" t="s">
        <v>28</v>
      </c>
      <c r="I22" s="55" t="s">
        <v>29</v>
      </c>
      <c r="J22" s="55" t="s">
        <v>30</v>
      </c>
      <c r="K22" s="55" t="s">
        <v>31</v>
      </c>
      <c r="L22" s="55" t="s">
        <v>32</v>
      </c>
      <c r="M22" s="55"/>
      <c r="N22" s="45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2:256" ht="13.5">
      <c r="B23" s="56"/>
      <c r="C23" s="54"/>
      <c r="D23" s="54"/>
      <c r="E23" s="54"/>
      <c r="F23" s="55"/>
      <c r="G23" s="55"/>
      <c r="H23" s="55"/>
      <c r="I23" s="55"/>
      <c r="J23" s="55"/>
      <c r="K23" s="55"/>
      <c r="L23" s="55"/>
      <c r="M23" s="55"/>
      <c r="N23" s="45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2:256" ht="13.5">
      <c r="B24" s="56"/>
      <c r="C24" s="54"/>
      <c r="D24" s="54"/>
      <c r="E24" s="54" t="s">
        <v>7</v>
      </c>
      <c r="F24" s="57">
        <f>+F8+F13+F18</f>
        <v>114394</v>
      </c>
      <c r="G24" s="57">
        <f>+G8+G13+G18</f>
        <v>108776</v>
      </c>
      <c r="H24" s="57">
        <f>+H8+H13+H18</f>
        <v>114499</v>
      </c>
      <c r="I24" s="57">
        <f>+I8+I13+I18</f>
        <v>114482</v>
      </c>
      <c r="J24" s="57">
        <f>+J8+J13+J18</f>
        <v>103781</v>
      </c>
      <c r="K24" s="57">
        <f>+K8+K13+K18</f>
        <v>117177</v>
      </c>
      <c r="L24" s="57">
        <f>+L8+L13+L18</f>
        <v>117352</v>
      </c>
      <c r="M24" s="57"/>
      <c r="N24" s="45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2:256" ht="13.5">
      <c r="B25" s="56"/>
      <c r="C25" s="54"/>
      <c r="D25" s="54"/>
      <c r="E25" s="54" t="s">
        <v>8</v>
      </c>
      <c r="F25" s="57">
        <f>+F9+F14+F19</f>
        <v>81057579</v>
      </c>
      <c r="G25" s="57">
        <f>+G9+G14+G19</f>
        <v>68634209</v>
      </c>
      <c r="H25" s="57">
        <f>+H9+H14+H19</f>
        <v>72877630</v>
      </c>
      <c r="I25" s="57">
        <f>+I9+I14+I19</f>
        <v>61944514</v>
      </c>
      <c r="J25" s="57">
        <f>+J9+J14+J19</f>
        <v>53240984</v>
      </c>
      <c r="K25" s="57">
        <f>+K9+K14+K19</f>
        <v>65674385</v>
      </c>
      <c r="L25" s="57">
        <f>+L9+L14+L19</f>
        <v>58824353</v>
      </c>
      <c r="M25" s="57">
        <f>SUM(F25:L25)</f>
        <v>462253654</v>
      </c>
      <c r="N25" s="45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2:256" ht="13.5">
      <c r="B26" s="56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45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2:256" ht="13.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9" t="s">
        <v>23</v>
      </c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2:256" ht="13.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2:256" ht="13.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</row>
    <row r="30" spans="2:256" ht="13.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</row>
    <row r="31" spans="2:256" ht="13.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</row>
    <row r="32" spans="2:256" ht="13.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</row>
    <row r="33" spans="2:256" ht="13.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2:256" ht="13.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2:256" ht="13.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2:256" ht="13.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pans="2:256" ht="13.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pans="2:256" ht="13.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</row>
    <row r="39" spans="2:256" ht="13.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</row>
    <row r="40" spans="2:256" ht="13.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</row>
    <row r="41" spans="2:256" ht="13.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</row>
    <row r="42" spans="2:256" ht="13.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pans="2:256" ht="13.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</row>
    <row r="44" spans="2:256" ht="13.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</row>
    <row r="45" spans="2:256" ht="13.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46" spans="2:256" ht="13.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pans="2:256" ht="13.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2:256" ht="13.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2:256" ht="13.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2:256" ht="13.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2:256" ht="13.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2:256" ht="13.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2:256" ht="13.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2:256" ht="13.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2:256" ht="13.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2:256" ht="13.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2:256" ht="13.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2:256" ht="13.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2:256" ht="13.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2:256" ht="13.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2:256" ht="13.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2:256" ht="13.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2:256" ht="13.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2:256" ht="13.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2:256" ht="13.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2:256" ht="13.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2:256" ht="13.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2:256" ht="13.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2:256" ht="13.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2:256" ht="13.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2:256" ht="13.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2:256" ht="13.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2:256" ht="13.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2:256" ht="13.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2:256" ht="13.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2:256" ht="13.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2:256" ht="13.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</sheetData>
  <sheetProtection/>
  <printOptions horizontalCentered="1" verticalCentered="1"/>
  <pageMargins left="0.2" right="0.2" top="0.5" bottom="0.5" header="0" footer="0"/>
  <pageSetup orientation="landscape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